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sięgowa\Desktop\Różne\informacje dodatkowe do bilansu\2023\"/>
    </mc:Choice>
  </mc:AlternateContent>
  <bookViews>
    <workbookView xWindow="-120" yWindow="-120" windowWidth="20610" windowHeight="116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O12" i="1" l="1"/>
  <c r="O11" i="1"/>
  <c r="M11" i="1"/>
  <c r="O9" i="1" l="1"/>
  <c r="R9" i="1"/>
  <c r="C11" i="1" l="1"/>
  <c r="T16" i="1" l="1"/>
  <c r="T17" i="1"/>
  <c r="Q16" i="1"/>
  <c r="S16" i="1" s="1"/>
  <c r="Q17" i="1"/>
  <c r="S17" i="1" s="1"/>
  <c r="K16" i="1"/>
  <c r="K17" i="1"/>
  <c r="G16" i="1"/>
  <c r="G17" i="1"/>
  <c r="L16" i="1" l="1"/>
  <c r="U16" i="1" s="1"/>
  <c r="L17" i="1"/>
  <c r="U17" i="1" s="1"/>
  <c r="T15" i="1"/>
  <c r="Q15" i="1"/>
  <c r="S15" i="1" s="1"/>
  <c r="K15" i="1"/>
  <c r="G15" i="1"/>
  <c r="Q14" i="1"/>
  <c r="S14" i="1" s="1"/>
  <c r="K14" i="1"/>
  <c r="G14" i="1"/>
  <c r="T13" i="1"/>
  <c r="Q13" i="1"/>
  <c r="K13" i="1"/>
  <c r="G13" i="1"/>
  <c r="Q12" i="1"/>
  <c r="S12" i="1" s="1"/>
  <c r="K12" i="1"/>
  <c r="G12" i="1"/>
  <c r="T12" i="1"/>
  <c r="T11" i="1"/>
  <c r="R8" i="1"/>
  <c r="R6" i="1" s="1"/>
  <c r="Q11" i="1"/>
  <c r="S11" i="1" s="1"/>
  <c r="K11" i="1"/>
  <c r="G11" i="1"/>
  <c r="Q10" i="1"/>
  <c r="K10" i="1"/>
  <c r="G10" i="1"/>
  <c r="T10" i="1"/>
  <c r="P9" i="1"/>
  <c r="P8" i="1" s="1"/>
  <c r="P6" i="1" s="1"/>
  <c r="O8" i="1"/>
  <c r="O6" i="1" s="1"/>
  <c r="N9" i="1"/>
  <c r="N8" i="1" s="1"/>
  <c r="N6" i="1" s="1"/>
  <c r="M8" i="1"/>
  <c r="J9" i="1"/>
  <c r="J8" i="1" s="1"/>
  <c r="J6" i="1" s="1"/>
  <c r="I9" i="1"/>
  <c r="I8" i="1" s="1"/>
  <c r="I6" i="1" s="1"/>
  <c r="H9" i="1"/>
  <c r="H8" i="1" s="1"/>
  <c r="H6" i="1" s="1"/>
  <c r="F9" i="1"/>
  <c r="F8" i="1" s="1"/>
  <c r="F6" i="1" s="1"/>
  <c r="D9" i="1"/>
  <c r="D8" i="1" s="1"/>
  <c r="D6" i="1" s="1"/>
  <c r="C9" i="1"/>
  <c r="C8" i="1" s="1"/>
  <c r="C6" i="1" s="1"/>
  <c r="Q7" i="1"/>
  <c r="K7" i="1"/>
  <c r="G7" i="1"/>
  <c r="T7" i="1"/>
  <c r="L13" i="1" l="1"/>
  <c r="L15" i="1"/>
  <c r="U15" i="1" s="1"/>
  <c r="L7" i="1"/>
  <c r="L14" i="1"/>
  <c r="U14" i="1" s="1"/>
  <c r="L10" i="1"/>
  <c r="M6" i="1"/>
  <c r="G9" i="1"/>
  <c r="G8" i="1" s="1"/>
  <c r="G6" i="1" s="1"/>
  <c r="L11" i="1"/>
  <c r="U11" i="1" s="1"/>
  <c r="K9" i="1"/>
  <c r="K8" i="1" s="1"/>
  <c r="K6" i="1" s="1"/>
  <c r="U13" i="1"/>
  <c r="Q9" i="1"/>
  <c r="Q8" i="1" s="1"/>
  <c r="Q6" i="1" s="1"/>
  <c r="S10" i="1"/>
  <c r="S9" i="1" s="1"/>
  <c r="S8" i="1" s="1"/>
  <c r="T14" i="1"/>
  <c r="T9" i="1" s="1"/>
  <c r="T8" i="1" s="1"/>
  <c r="T6" i="1" s="1"/>
  <c r="S7" i="1"/>
  <c r="E9" i="1"/>
  <c r="E8" i="1" s="1"/>
  <c r="E6" i="1" s="1"/>
  <c r="L12" i="1"/>
  <c r="U12" i="1" s="1"/>
  <c r="U7" i="1" l="1"/>
  <c r="U10" i="1"/>
  <c r="U9" i="1" s="1"/>
  <c r="U8" i="1" s="1"/>
  <c r="S6" i="1"/>
  <c r="L9" i="1"/>
  <c r="L8" i="1" s="1"/>
  <c r="L6" i="1" s="1"/>
  <c r="U6" i="1" l="1"/>
</calcChain>
</file>

<file path=xl/sharedStrings.xml><?xml version="1.0" encoding="utf-8"?>
<sst xmlns="http://schemas.openxmlformats.org/spreadsheetml/2006/main" count="38" uniqueCount="37">
  <si>
    <t>Tabela nr 1</t>
  </si>
  <si>
    <t>L.p.</t>
  </si>
  <si>
    <t>Nazwa grupy rodzajowej składnika aktywów wg. układu w bilansie</t>
  </si>
  <si>
    <t>Wartość początkowa - stan na początek roku obrotowego</t>
  </si>
  <si>
    <t>Zwiększenie wartości</t>
  </si>
  <si>
    <t>Ogółem zwiększenie wartości początkowej (4+5+6)</t>
  </si>
  <si>
    <t>Zmniejszenie wartości początkowej</t>
  </si>
  <si>
    <t>Ogółem zmniejszenie wartości początkowej ( 8+9+10)</t>
  </si>
  <si>
    <t>Wartość początkowa - stan na koniec roku obrotowego (3+7-11)</t>
  </si>
  <si>
    <t>Umorzenie - stan na początek roku obrotowego</t>
  </si>
  <si>
    <t>Zwiększenie w ciągu roku obrotowego</t>
  </si>
  <si>
    <t>Ogółem zwiększenie umorzenia (14+15+16)</t>
  </si>
  <si>
    <t>Zmniejszenie umorzenia</t>
  </si>
  <si>
    <t>Umorzenie - stan na koniec roku obrotowego (13+17-18)</t>
  </si>
  <si>
    <t>Wartośc netto składników aktywów</t>
  </si>
  <si>
    <t>aktualizacja</t>
  </si>
  <si>
    <t>przychody</t>
  </si>
  <si>
    <t>przemieszczenia</t>
  </si>
  <si>
    <t>zbycie</t>
  </si>
  <si>
    <t>likwidacja</t>
  </si>
  <si>
    <t>inne</t>
  </si>
  <si>
    <t>aktualizacje</t>
  </si>
  <si>
    <t>amortyzacja za rok obrotowy</t>
  </si>
  <si>
    <t>stan na początek roku obrotowego (3-13)</t>
  </si>
  <si>
    <t>stan na koniec roku obrotowego (12-19)</t>
  </si>
  <si>
    <t>I. WNIP - umarz. stopniowo</t>
  </si>
  <si>
    <t>II. Rzeczowe aktywa trwałe</t>
  </si>
  <si>
    <t>1. ŚRODKI TRWAŁE</t>
  </si>
  <si>
    <t>1.1 Grunty Gr. 0</t>
  </si>
  <si>
    <t>1.2 Budynki, lokale i obiekty inżynierii lądowej i wodnej Gr. 1, 2</t>
  </si>
  <si>
    <t xml:space="preserve">1.3 Urządzenia techn. i maszyny        Gr. 3,4,5,6 </t>
  </si>
  <si>
    <t>1.4 Środki transportu Gr. 7</t>
  </si>
  <si>
    <t>1.5 Inne środki trwałe Gr. 8</t>
  </si>
  <si>
    <t>Aktywa trwałe</t>
  </si>
  <si>
    <t>Środki niskocenne (013)</t>
  </si>
  <si>
    <t>Zbiory biblioteczne (014)</t>
  </si>
  <si>
    <t>WNIP-umarz.jednorazowo (020)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</si>
</sst>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4" fillId="2" borderId="1" xfId="0" applyNumberFormat="1" applyFont="1" applyFill="1" applyBorder="1"/>
    <xf numFmtId="4" fontId="3" fillId="2" borderId="1" xfId="0" applyNumberFormat="1" applyFont="1" applyFill="1" applyBorder="1"/>
    <xf numFmtId="0" fontId="2" fillId="2" borderId="1" xfId="0" applyFont="1" applyFill="1" applyBorder="1"/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I1" zoomScaleNormal="100" workbookViewId="0">
      <selection activeCell="I11" sqref="A11:XFD11"/>
    </sheetView>
  </sheetViews>
  <sheetFormatPr defaultRowHeight="15" x14ac:dyDescent="0.25"/>
  <cols>
    <col min="1" max="1" width="3.140625" customWidth="1"/>
    <col min="2" max="2" width="27.85546875" customWidth="1"/>
    <col min="3" max="3" width="15" bestFit="1" customWidth="1"/>
    <col min="4" max="4" width="8.5703125" customWidth="1"/>
    <col min="5" max="5" width="13.85546875" bestFit="1" customWidth="1"/>
    <col min="6" max="6" width="7.85546875" customWidth="1"/>
    <col min="7" max="7" width="14" bestFit="1" customWidth="1"/>
    <col min="8" max="8" width="9.28515625" customWidth="1"/>
    <col min="9" max="9" width="12.140625" customWidth="1"/>
    <col min="10" max="10" width="8.42578125" customWidth="1"/>
    <col min="11" max="11" width="12.42578125" customWidth="1"/>
    <col min="12" max="12" width="14.7109375" customWidth="1"/>
    <col min="13" max="13" width="13.85546875" bestFit="1" customWidth="1"/>
    <col min="14" max="14" width="8.42578125" bestFit="1" customWidth="1"/>
    <col min="15" max="15" width="13.85546875" bestFit="1" customWidth="1"/>
    <col min="16" max="16" width="9.5703125" customWidth="1"/>
    <col min="17" max="17" width="13.140625" customWidth="1"/>
    <col min="18" max="18" width="11" bestFit="1" customWidth="1"/>
    <col min="19" max="19" width="14.140625" bestFit="1" customWidth="1"/>
    <col min="20" max="20" width="15.28515625" bestFit="1" customWidth="1"/>
    <col min="21" max="21" width="15" bestFit="1" customWidth="1"/>
  </cols>
  <sheetData>
    <row r="1" spans="1:27" ht="18.75" x14ac:dyDescent="0.3">
      <c r="B1" s="1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t="s">
        <v>0</v>
      </c>
    </row>
    <row r="3" spans="1:27" ht="43.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/>
      <c r="F3" s="24"/>
      <c r="G3" s="24" t="s">
        <v>5</v>
      </c>
      <c r="H3" s="24" t="s">
        <v>6</v>
      </c>
      <c r="I3" s="24"/>
      <c r="J3" s="24"/>
      <c r="K3" s="24" t="s">
        <v>7</v>
      </c>
      <c r="L3" s="24" t="s">
        <v>8</v>
      </c>
      <c r="M3" s="24" t="s">
        <v>9</v>
      </c>
      <c r="N3" s="24" t="s">
        <v>10</v>
      </c>
      <c r="O3" s="24"/>
      <c r="P3" s="24"/>
      <c r="Q3" s="24" t="s">
        <v>11</v>
      </c>
      <c r="R3" s="24" t="s">
        <v>12</v>
      </c>
      <c r="S3" s="24" t="s">
        <v>13</v>
      </c>
      <c r="T3" s="24" t="s">
        <v>14</v>
      </c>
      <c r="U3" s="24"/>
      <c r="V3" s="3"/>
      <c r="W3" s="3"/>
      <c r="X3" s="3"/>
      <c r="Y3" s="3"/>
      <c r="Z3" s="3"/>
      <c r="AA3" s="3"/>
    </row>
    <row r="4" spans="1:27" ht="33.75" x14ac:dyDescent="0.25">
      <c r="A4" s="24"/>
      <c r="B4" s="24"/>
      <c r="C4" s="24"/>
      <c r="D4" s="4" t="s">
        <v>15</v>
      </c>
      <c r="E4" s="4" t="s">
        <v>16</v>
      </c>
      <c r="F4" s="4" t="s">
        <v>17</v>
      </c>
      <c r="G4" s="24"/>
      <c r="H4" s="4" t="s">
        <v>18</v>
      </c>
      <c r="I4" s="4" t="s">
        <v>19</v>
      </c>
      <c r="J4" s="4" t="s">
        <v>20</v>
      </c>
      <c r="K4" s="24"/>
      <c r="L4" s="24"/>
      <c r="M4" s="24"/>
      <c r="N4" s="4" t="s">
        <v>21</v>
      </c>
      <c r="O4" s="4" t="s">
        <v>22</v>
      </c>
      <c r="P4" s="4" t="s">
        <v>20</v>
      </c>
      <c r="Q4" s="24"/>
      <c r="R4" s="24"/>
      <c r="S4" s="24"/>
      <c r="T4" s="4" t="s">
        <v>23</v>
      </c>
      <c r="U4" s="4" t="s">
        <v>24</v>
      </c>
      <c r="V4" s="3"/>
      <c r="W4" s="3"/>
      <c r="X4" s="3"/>
      <c r="Y4" s="3"/>
      <c r="Z4" s="3"/>
      <c r="AA4" s="3"/>
    </row>
    <row r="5" spans="1:27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3"/>
      <c r="W5" s="3"/>
      <c r="X5" s="3"/>
      <c r="Y5" s="3"/>
      <c r="Z5" s="3"/>
      <c r="AA5" s="3"/>
    </row>
    <row r="6" spans="1:27" x14ac:dyDescent="0.25">
      <c r="A6" s="5">
        <v>1</v>
      </c>
      <c r="B6" s="6" t="s">
        <v>33</v>
      </c>
      <c r="C6" s="7">
        <f>C7+C8</f>
        <v>1170913.3699999999</v>
      </c>
      <c r="D6" s="7">
        <f t="shared" ref="D6:T6" si="0">D7+D8</f>
        <v>0</v>
      </c>
      <c r="E6" s="7">
        <f t="shared" si="0"/>
        <v>110758.9</v>
      </c>
      <c r="F6" s="7">
        <f t="shared" si="0"/>
        <v>0</v>
      </c>
      <c r="G6" s="7">
        <f t="shared" si="0"/>
        <v>110758.9</v>
      </c>
      <c r="H6" s="7">
        <f t="shared" si="0"/>
        <v>0</v>
      </c>
      <c r="I6" s="7">
        <f t="shared" si="0"/>
        <v>5816.9</v>
      </c>
      <c r="J6" s="7">
        <f t="shared" si="0"/>
        <v>0</v>
      </c>
      <c r="K6" s="7">
        <f t="shared" si="0"/>
        <v>5816.9</v>
      </c>
      <c r="L6" s="7">
        <f t="shared" si="0"/>
        <v>1275855.3699999999</v>
      </c>
      <c r="M6" s="7">
        <f t="shared" si="0"/>
        <v>561328.83000000007</v>
      </c>
      <c r="N6" s="7">
        <f t="shared" si="0"/>
        <v>0</v>
      </c>
      <c r="O6" s="7">
        <f t="shared" si="0"/>
        <v>53025.5</v>
      </c>
      <c r="P6" s="7">
        <f t="shared" si="0"/>
        <v>0</v>
      </c>
      <c r="Q6" s="7">
        <f t="shared" si="0"/>
        <v>53025.5</v>
      </c>
      <c r="R6" s="7">
        <f t="shared" si="0"/>
        <v>5816.9</v>
      </c>
      <c r="S6" s="7">
        <f t="shared" si="0"/>
        <v>608537.43000000005</v>
      </c>
      <c r="T6" s="7">
        <f t="shared" si="0"/>
        <v>609584.53999999992</v>
      </c>
      <c r="U6" s="7">
        <f>U7+U8</f>
        <v>667317.93999999994</v>
      </c>
      <c r="V6" s="23"/>
      <c r="W6" s="3"/>
      <c r="X6" s="3"/>
      <c r="Y6" s="3"/>
      <c r="Z6" s="3"/>
      <c r="AA6" s="3"/>
    </row>
    <row r="7" spans="1:27" x14ac:dyDescent="0.25">
      <c r="A7" s="5">
        <v>2</v>
      </c>
      <c r="B7" s="6" t="s">
        <v>25</v>
      </c>
      <c r="C7" s="17"/>
      <c r="D7" s="17"/>
      <c r="E7" s="17"/>
      <c r="F7" s="17"/>
      <c r="G7" s="7">
        <f>D7+E7+F7</f>
        <v>0</v>
      </c>
      <c r="H7" s="17"/>
      <c r="I7" s="17"/>
      <c r="J7" s="17"/>
      <c r="K7" s="7">
        <f>H7+I7+J7</f>
        <v>0</v>
      </c>
      <c r="L7" s="7">
        <f>C7+G7-K7</f>
        <v>0</v>
      </c>
      <c r="M7" s="20"/>
      <c r="N7" s="20"/>
      <c r="O7" s="20"/>
      <c r="P7" s="20"/>
      <c r="Q7" s="8">
        <f>N7+O7+P7</f>
        <v>0</v>
      </c>
      <c r="R7" s="20"/>
      <c r="S7" s="8">
        <f>M7+Q7-R7</f>
        <v>0</v>
      </c>
      <c r="T7" s="8">
        <f>C7-M7</f>
        <v>0</v>
      </c>
      <c r="U7" s="8">
        <f>L7-S7</f>
        <v>0</v>
      </c>
      <c r="V7" s="3"/>
      <c r="W7" s="3"/>
      <c r="X7" s="3"/>
      <c r="Y7" s="3"/>
      <c r="Z7" s="3"/>
      <c r="AA7" s="3"/>
    </row>
    <row r="8" spans="1:27" x14ac:dyDescent="0.25">
      <c r="A8" s="5">
        <v>3</v>
      </c>
      <c r="B8" s="6" t="s">
        <v>26</v>
      </c>
      <c r="C8" s="7">
        <f t="shared" ref="C8:U8" si="1">C9+C15</f>
        <v>1170913.3699999999</v>
      </c>
      <c r="D8" s="7">
        <f t="shared" si="1"/>
        <v>0</v>
      </c>
      <c r="E8" s="7">
        <f t="shared" si="1"/>
        <v>110758.9</v>
      </c>
      <c r="F8" s="7">
        <f t="shared" si="1"/>
        <v>0</v>
      </c>
      <c r="G8" s="7">
        <f t="shared" si="1"/>
        <v>110758.9</v>
      </c>
      <c r="H8" s="7">
        <f t="shared" si="1"/>
        <v>0</v>
      </c>
      <c r="I8" s="7">
        <f t="shared" si="1"/>
        <v>5816.9</v>
      </c>
      <c r="J8" s="7">
        <f t="shared" si="1"/>
        <v>0</v>
      </c>
      <c r="K8" s="7">
        <f t="shared" si="1"/>
        <v>5816.9</v>
      </c>
      <c r="L8" s="7">
        <f t="shared" si="1"/>
        <v>1275855.3699999999</v>
      </c>
      <c r="M8" s="7">
        <f t="shared" si="1"/>
        <v>561328.83000000007</v>
      </c>
      <c r="N8" s="7">
        <f t="shared" si="1"/>
        <v>0</v>
      </c>
      <c r="O8" s="7">
        <f t="shared" si="1"/>
        <v>53025.5</v>
      </c>
      <c r="P8" s="7">
        <f t="shared" si="1"/>
        <v>0</v>
      </c>
      <c r="Q8" s="7">
        <f t="shared" si="1"/>
        <v>53025.5</v>
      </c>
      <c r="R8" s="7">
        <f t="shared" si="1"/>
        <v>5816.9</v>
      </c>
      <c r="S8" s="7">
        <f t="shared" si="1"/>
        <v>608537.43000000005</v>
      </c>
      <c r="T8" s="7">
        <f t="shared" si="1"/>
        <v>609584.53999999992</v>
      </c>
      <c r="U8" s="7">
        <f t="shared" si="1"/>
        <v>667317.93999999994</v>
      </c>
      <c r="V8" s="3"/>
      <c r="W8" s="3"/>
      <c r="X8" s="3"/>
      <c r="Y8" s="3"/>
      <c r="Z8" s="3"/>
      <c r="AA8" s="3"/>
    </row>
    <row r="9" spans="1:27" x14ac:dyDescent="0.25">
      <c r="A9" s="5">
        <v>4</v>
      </c>
      <c r="B9" s="9" t="s">
        <v>27</v>
      </c>
      <c r="C9" s="10">
        <f>C10+C11+C12+C13+C14</f>
        <v>933385.12999999989</v>
      </c>
      <c r="D9" s="10">
        <f t="shared" ref="D9:U9" si="2">D10+D11+D12+D13+D14</f>
        <v>0</v>
      </c>
      <c r="E9" s="10">
        <f t="shared" si="2"/>
        <v>91745.9</v>
      </c>
      <c r="F9" s="10">
        <f t="shared" si="2"/>
        <v>0</v>
      </c>
      <c r="G9" s="10">
        <f>G10+G11+G12+G13+G14</f>
        <v>91745.9</v>
      </c>
      <c r="H9" s="10">
        <f>H10+H11+H12+H13+H14</f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1025131.0299999999</v>
      </c>
      <c r="M9" s="10">
        <f t="shared" si="2"/>
        <v>323800.59000000003</v>
      </c>
      <c r="N9" s="10">
        <f t="shared" si="2"/>
        <v>0</v>
      </c>
      <c r="O9" s="10">
        <f t="shared" si="2"/>
        <v>34012.5</v>
      </c>
      <c r="P9" s="10">
        <f t="shared" si="2"/>
        <v>0</v>
      </c>
      <c r="Q9" s="10">
        <f t="shared" si="2"/>
        <v>34012.5</v>
      </c>
      <c r="R9" s="10">
        <f t="shared" si="2"/>
        <v>0</v>
      </c>
      <c r="S9" s="10">
        <f t="shared" si="2"/>
        <v>357813.09</v>
      </c>
      <c r="T9" s="10">
        <f t="shared" si="2"/>
        <v>609584.53999999992</v>
      </c>
      <c r="U9" s="10">
        <f t="shared" si="2"/>
        <v>667317.93999999994</v>
      </c>
      <c r="V9" s="3"/>
      <c r="W9" s="3"/>
      <c r="X9" s="3"/>
      <c r="Y9" s="3"/>
      <c r="Z9" s="3"/>
      <c r="AA9" s="3"/>
    </row>
    <row r="10" spans="1:27" x14ac:dyDescent="0.25">
      <c r="A10" s="5">
        <v>5</v>
      </c>
      <c r="B10" s="9" t="s">
        <v>28</v>
      </c>
      <c r="C10" s="18"/>
      <c r="D10" s="18"/>
      <c r="E10" s="18"/>
      <c r="F10" s="18"/>
      <c r="G10" s="10">
        <f t="shared" ref="G10:G13" si="3">D10+E10+F10</f>
        <v>0</v>
      </c>
      <c r="H10" s="18"/>
      <c r="I10" s="18"/>
      <c r="J10" s="18"/>
      <c r="K10" s="10">
        <f t="shared" ref="K10:K13" si="4">H10+I10+J10</f>
        <v>0</v>
      </c>
      <c r="L10" s="10">
        <f t="shared" ref="L10:L17" si="5">C10+G10-K10</f>
        <v>0</v>
      </c>
      <c r="M10" s="21"/>
      <c r="N10" s="21"/>
      <c r="O10" s="21"/>
      <c r="P10" s="21"/>
      <c r="Q10" s="11">
        <f t="shared" ref="Q10:Q17" si="6">N10+O10+P10</f>
        <v>0</v>
      </c>
      <c r="R10" s="21"/>
      <c r="S10" s="11">
        <f t="shared" ref="S10:S17" si="7">M10+Q10-R10</f>
        <v>0</v>
      </c>
      <c r="T10" s="8">
        <f t="shared" ref="T10:T17" si="8">C10-M10</f>
        <v>0</v>
      </c>
      <c r="U10" s="8">
        <f t="shared" ref="U10:U17" si="9">L10-S10</f>
        <v>0</v>
      </c>
      <c r="V10" s="3"/>
      <c r="W10" s="3"/>
      <c r="X10" s="3"/>
      <c r="Y10" s="3"/>
      <c r="Z10" s="3"/>
      <c r="AA10" s="3"/>
    </row>
    <row r="11" spans="1:27" ht="45" x14ac:dyDescent="0.25">
      <c r="A11" s="5">
        <v>6</v>
      </c>
      <c r="B11" s="12" t="s">
        <v>29</v>
      </c>
      <c r="C11" s="18">
        <f>747597.23+101276.83</f>
        <v>848874.05999999994</v>
      </c>
      <c r="D11" s="18"/>
      <c r="E11" s="18"/>
      <c r="F11" s="18"/>
      <c r="G11" s="10">
        <f t="shared" si="3"/>
        <v>0</v>
      </c>
      <c r="H11" s="18"/>
      <c r="I11" s="18"/>
      <c r="J11" s="18"/>
      <c r="K11" s="10">
        <f t="shared" si="4"/>
        <v>0</v>
      </c>
      <c r="L11" s="10">
        <f t="shared" si="5"/>
        <v>848874.05999999994</v>
      </c>
      <c r="M11" s="21">
        <f>229226.35+40290.09</f>
        <v>269516.44</v>
      </c>
      <c r="N11" s="21"/>
      <c r="O11" s="21">
        <f>18689.93+3432.46</f>
        <v>22122.39</v>
      </c>
      <c r="P11" s="21"/>
      <c r="Q11" s="11">
        <f t="shared" si="6"/>
        <v>22122.39</v>
      </c>
      <c r="R11" s="21"/>
      <c r="S11" s="11">
        <f t="shared" si="7"/>
        <v>291638.83</v>
      </c>
      <c r="T11" s="8">
        <f t="shared" si="8"/>
        <v>579357.61999999988</v>
      </c>
      <c r="U11" s="8">
        <f t="shared" si="9"/>
        <v>557235.23</v>
      </c>
      <c r="V11" s="3"/>
      <c r="W11" s="3"/>
      <c r="X11" s="3"/>
      <c r="Y11" s="3"/>
      <c r="Z11" s="3"/>
      <c r="AA11" s="3"/>
    </row>
    <row r="12" spans="1:27" ht="30" x14ac:dyDescent="0.25">
      <c r="A12" s="5">
        <v>7</v>
      </c>
      <c r="B12" s="12" t="s">
        <v>30</v>
      </c>
      <c r="C12" s="18">
        <v>13800.69</v>
      </c>
      <c r="D12" s="18"/>
      <c r="E12" s="18">
        <v>91745.9</v>
      </c>
      <c r="F12" s="18"/>
      <c r="G12" s="10">
        <f t="shared" si="3"/>
        <v>91745.9</v>
      </c>
      <c r="H12" s="18"/>
      <c r="I12" s="18"/>
      <c r="J12" s="18"/>
      <c r="K12" s="10">
        <f t="shared" si="4"/>
        <v>0</v>
      </c>
      <c r="L12" s="10">
        <f t="shared" si="5"/>
        <v>105546.59</v>
      </c>
      <c r="M12" s="21">
        <v>11870.27</v>
      </c>
      <c r="N12" s="21"/>
      <c r="O12" s="21">
        <f>1930.42+2198.31</f>
        <v>4128.7299999999996</v>
      </c>
      <c r="P12" s="21"/>
      <c r="Q12" s="11">
        <f t="shared" si="6"/>
        <v>4128.7299999999996</v>
      </c>
      <c r="R12" s="21"/>
      <c r="S12" s="11">
        <f t="shared" si="7"/>
        <v>15999</v>
      </c>
      <c r="T12" s="8">
        <f t="shared" si="8"/>
        <v>1930.42</v>
      </c>
      <c r="U12" s="8">
        <f t="shared" si="9"/>
        <v>89547.59</v>
      </c>
      <c r="V12" s="3"/>
      <c r="W12" s="3"/>
      <c r="X12" s="3"/>
      <c r="Y12" s="3"/>
      <c r="Z12" s="3"/>
      <c r="AA12" s="3"/>
    </row>
    <row r="13" spans="1:27" x14ac:dyDescent="0.25">
      <c r="A13" s="5">
        <v>8</v>
      </c>
      <c r="B13" s="9" t="s">
        <v>31</v>
      </c>
      <c r="C13" s="18"/>
      <c r="D13" s="18"/>
      <c r="E13" s="18"/>
      <c r="F13" s="18"/>
      <c r="G13" s="10">
        <f t="shared" si="3"/>
        <v>0</v>
      </c>
      <c r="H13" s="18"/>
      <c r="I13" s="18"/>
      <c r="J13" s="18"/>
      <c r="K13" s="10">
        <f t="shared" si="4"/>
        <v>0</v>
      </c>
      <c r="L13" s="10">
        <f t="shared" si="5"/>
        <v>0</v>
      </c>
      <c r="M13" s="21"/>
      <c r="N13" s="21"/>
      <c r="O13" s="21"/>
      <c r="P13" s="21"/>
      <c r="Q13" s="11">
        <f t="shared" si="6"/>
        <v>0</v>
      </c>
      <c r="R13" s="21"/>
      <c r="S13" s="11"/>
      <c r="T13" s="8">
        <f t="shared" si="8"/>
        <v>0</v>
      </c>
      <c r="U13" s="8">
        <f t="shared" si="9"/>
        <v>0</v>
      </c>
      <c r="V13" s="3"/>
      <c r="W13" s="3"/>
      <c r="X13" s="3"/>
      <c r="Y13" s="3"/>
      <c r="Z13" s="3"/>
      <c r="AA13" s="3"/>
    </row>
    <row r="14" spans="1:27" x14ac:dyDescent="0.25">
      <c r="A14" s="5">
        <v>9</v>
      </c>
      <c r="B14" s="9" t="s">
        <v>32</v>
      </c>
      <c r="C14" s="18">
        <v>70710.38</v>
      </c>
      <c r="D14" s="18"/>
      <c r="E14" s="18"/>
      <c r="F14" s="18"/>
      <c r="G14" s="10">
        <f>D14+E14+F14</f>
        <v>0</v>
      </c>
      <c r="H14" s="18"/>
      <c r="I14" s="18"/>
      <c r="J14" s="18"/>
      <c r="K14" s="10">
        <f>H14+I14+J14</f>
        <v>0</v>
      </c>
      <c r="L14" s="10">
        <f>C14+G14-K14</f>
        <v>70710.38</v>
      </c>
      <c r="M14" s="21">
        <v>42413.88</v>
      </c>
      <c r="N14" s="21"/>
      <c r="O14" s="21">
        <v>7761.38</v>
      </c>
      <c r="P14" s="21"/>
      <c r="Q14" s="11">
        <f t="shared" si="6"/>
        <v>7761.38</v>
      </c>
      <c r="R14" s="21"/>
      <c r="S14" s="11">
        <f t="shared" si="7"/>
        <v>50175.259999999995</v>
      </c>
      <c r="T14" s="8">
        <f t="shared" si="8"/>
        <v>28296.500000000007</v>
      </c>
      <c r="U14" s="8">
        <f t="shared" si="9"/>
        <v>20535.12000000001</v>
      </c>
      <c r="V14" s="3"/>
      <c r="W14" s="3"/>
      <c r="X14" s="3"/>
      <c r="Y14" s="3"/>
      <c r="Z14" s="3"/>
      <c r="AA14" s="3"/>
    </row>
    <row r="15" spans="1:27" x14ac:dyDescent="0.25">
      <c r="A15" s="5">
        <v>10</v>
      </c>
      <c r="B15" s="6" t="s">
        <v>34</v>
      </c>
      <c r="C15" s="18">
        <v>237528.24</v>
      </c>
      <c r="D15" s="18"/>
      <c r="E15" s="18">
        <v>19013</v>
      </c>
      <c r="F15" s="18"/>
      <c r="G15" s="10">
        <f>D15+E15+F15</f>
        <v>19013</v>
      </c>
      <c r="H15" s="18"/>
      <c r="I15" s="18">
        <v>5816.9</v>
      </c>
      <c r="J15" s="18"/>
      <c r="K15" s="10">
        <f>H15+I15+J15</f>
        <v>5816.9</v>
      </c>
      <c r="L15" s="10">
        <f t="shared" si="5"/>
        <v>250724.34</v>
      </c>
      <c r="M15" s="21">
        <v>237528.24</v>
      </c>
      <c r="N15" s="21"/>
      <c r="O15" s="21">
        <v>19013</v>
      </c>
      <c r="P15" s="21"/>
      <c r="Q15" s="11">
        <f t="shared" si="6"/>
        <v>19013</v>
      </c>
      <c r="R15" s="21">
        <v>5816.9</v>
      </c>
      <c r="S15" s="11">
        <f t="shared" si="7"/>
        <v>250724.34</v>
      </c>
      <c r="T15" s="8">
        <f t="shared" si="8"/>
        <v>0</v>
      </c>
      <c r="U15" s="8">
        <f t="shared" si="9"/>
        <v>0</v>
      </c>
      <c r="V15" s="3"/>
      <c r="W15" s="3"/>
      <c r="X15" s="3"/>
      <c r="Y15" s="3"/>
      <c r="Z15" s="3"/>
      <c r="AA15" s="3"/>
    </row>
    <row r="16" spans="1:27" x14ac:dyDescent="0.25">
      <c r="A16" s="5">
        <v>11</v>
      </c>
      <c r="B16" s="6" t="s">
        <v>35</v>
      </c>
      <c r="C16" s="18"/>
      <c r="D16" s="18"/>
      <c r="E16" s="18"/>
      <c r="F16" s="18"/>
      <c r="G16" s="10">
        <f t="shared" ref="G16:G17" si="10">D16+E16+F16</f>
        <v>0</v>
      </c>
      <c r="H16" s="18"/>
      <c r="I16" s="18"/>
      <c r="J16" s="18"/>
      <c r="K16" s="10">
        <f>H16+I16+J16</f>
        <v>0</v>
      </c>
      <c r="L16" s="10">
        <f>C16+G16-K16</f>
        <v>0</v>
      </c>
      <c r="M16" s="21"/>
      <c r="N16" s="21"/>
      <c r="O16" s="21"/>
      <c r="P16" s="21"/>
      <c r="Q16" s="11">
        <f t="shared" si="6"/>
        <v>0</v>
      </c>
      <c r="R16" s="21"/>
      <c r="S16" s="11">
        <f t="shared" si="7"/>
        <v>0</v>
      </c>
      <c r="T16" s="8">
        <f t="shared" si="8"/>
        <v>0</v>
      </c>
      <c r="U16" s="8">
        <f t="shared" si="9"/>
        <v>0</v>
      </c>
      <c r="V16" s="3"/>
      <c r="W16" s="3"/>
      <c r="X16" s="3"/>
      <c r="Y16" s="3"/>
      <c r="Z16" s="3"/>
      <c r="AA16" s="3"/>
    </row>
    <row r="17" spans="1:27" x14ac:dyDescent="0.25">
      <c r="A17" s="15">
        <v>12</v>
      </c>
      <c r="B17" s="16" t="s">
        <v>36</v>
      </c>
      <c r="C17" s="19">
        <v>5091.01</v>
      </c>
      <c r="D17" s="19"/>
      <c r="E17" s="19"/>
      <c r="F17" s="19"/>
      <c r="G17" s="10">
        <f t="shared" si="10"/>
        <v>0</v>
      </c>
      <c r="H17" s="19"/>
      <c r="I17" s="19"/>
      <c r="J17" s="19"/>
      <c r="K17" s="10">
        <f t="shared" ref="K17" si="11">H17+I17+J17</f>
        <v>0</v>
      </c>
      <c r="L17" s="10">
        <f t="shared" si="5"/>
        <v>5091.01</v>
      </c>
      <c r="M17" s="22">
        <v>5091.01</v>
      </c>
      <c r="N17" s="22"/>
      <c r="O17" s="22"/>
      <c r="P17" s="22"/>
      <c r="Q17" s="11">
        <f t="shared" si="6"/>
        <v>0</v>
      </c>
      <c r="R17" s="22"/>
      <c r="S17" s="11">
        <f t="shared" si="7"/>
        <v>5091.01</v>
      </c>
      <c r="T17" s="8">
        <f t="shared" si="8"/>
        <v>0</v>
      </c>
      <c r="U17" s="8">
        <f t="shared" si="9"/>
        <v>0</v>
      </c>
      <c r="V17" s="3"/>
      <c r="W17" s="3"/>
      <c r="X17" s="3"/>
      <c r="Y17" s="3"/>
      <c r="Z17" s="3"/>
      <c r="AA17" s="3"/>
    </row>
    <row r="18" spans="1:27" x14ac:dyDescent="0.25">
      <c r="A18" s="13"/>
      <c r="B18" s="1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1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1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1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mergeCells count="14">
    <mergeCell ref="S3:S4"/>
    <mergeCell ref="T3:U3"/>
    <mergeCell ref="K3:K4"/>
    <mergeCell ref="L3:L4"/>
    <mergeCell ref="M3:M4"/>
    <mergeCell ref="N3:P3"/>
    <mergeCell ref="Q3:Q4"/>
    <mergeCell ref="R3:R4"/>
    <mergeCell ref="H3:J3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Rudnicka-Kiszko</dc:creator>
  <cp:lastModifiedBy>Księgowa</cp:lastModifiedBy>
  <cp:lastPrinted>2024-04-26T08:25:43Z</cp:lastPrinted>
  <dcterms:created xsi:type="dcterms:W3CDTF">2020-03-05T13:06:24Z</dcterms:created>
  <dcterms:modified xsi:type="dcterms:W3CDTF">2024-04-26T08:26:39Z</dcterms:modified>
</cp:coreProperties>
</file>